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ersons/person.xml" ContentType="application/vnd.ms-excel.person+xml"/>
  <Override PartName="/xl/threadedComments/threadedComment1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ceu\Desktop\"/>
    </mc:Choice>
  </mc:AlternateContent>
  <bookViews>
    <workbookView xWindow="0" yWindow="0" windowWidth="23040" windowHeight="8616"/>
  </bookViews>
  <sheets>
    <sheet name="deportista" sheetId="5" r:id="rId1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26" i="5" l="1"/>
  <c r="F26" i="5"/>
  <c r="G25" i="5"/>
  <c r="F25" i="5"/>
  <c r="G24" i="5"/>
  <c r="F24" i="5"/>
  <c r="G18" i="5"/>
  <c r="F18" i="5"/>
  <c r="G13" i="5"/>
  <c r="F13" i="5"/>
  <c r="G10" i="5"/>
  <c r="F10" i="5"/>
  <c r="G21" i="5" l="1"/>
  <c r="F21" i="5"/>
  <c r="G20" i="5"/>
  <c r="F20" i="5"/>
  <c r="G11" i="5"/>
  <c r="F11" i="5"/>
  <c r="F9" i="5"/>
  <c r="G9" i="5"/>
  <c r="G23" i="5"/>
  <c r="G5" i="5"/>
  <c r="V5" i="5" s="1"/>
  <c r="G3" i="5"/>
  <c r="V3" i="5" s="1"/>
  <c r="G4" i="5"/>
  <c r="V4" i="5" s="1"/>
  <c r="E25" i="5"/>
  <c r="E26" i="5"/>
  <c r="E24" i="5"/>
  <c r="E20" i="5"/>
  <c r="E21" i="5"/>
  <c r="E18" i="5"/>
  <c r="E13" i="5"/>
  <c r="E11" i="5"/>
  <c r="E10" i="5"/>
  <c r="E9" i="5"/>
  <c r="G6" i="5"/>
  <c r="V6" i="5" s="1"/>
  <c r="O5" i="5"/>
  <c r="F19" i="5" s="1"/>
  <c r="O6" i="5"/>
  <c r="G19" i="5" s="1"/>
  <c r="M5" i="5"/>
  <c r="F14" i="5" s="1"/>
  <c r="M6" i="5"/>
  <c r="G14" i="5" s="1"/>
  <c r="K5" i="5"/>
  <c r="F16" i="5" s="1"/>
  <c r="K6" i="5"/>
  <c r="G16" i="5" s="1"/>
  <c r="I5" i="5"/>
  <c r="J5" i="5" s="1"/>
  <c r="F15" i="5" s="1"/>
  <c r="I6" i="5"/>
  <c r="J6" i="5" s="1"/>
  <c r="G15" i="5" s="1"/>
  <c r="O4" i="5"/>
  <c r="E19" i="5" s="1"/>
  <c r="M4" i="5"/>
  <c r="E14" i="5" s="1"/>
  <c r="K4" i="5"/>
  <c r="L4" i="5" s="1"/>
  <c r="E17" i="5" s="1"/>
  <c r="I4" i="5"/>
  <c r="J4" i="5" s="1"/>
  <c r="D26" i="5"/>
  <c r="D25" i="5"/>
  <c r="D24" i="5"/>
  <c r="D21" i="5"/>
  <c r="D20" i="5"/>
  <c r="D18" i="5"/>
  <c r="D13" i="5"/>
  <c r="D11" i="5"/>
  <c r="D10" i="5"/>
  <c r="D9" i="5"/>
  <c r="K3" i="5"/>
  <c r="D16" i="5" s="1"/>
  <c r="I3" i="5"/>
  <c r="J3" i="5" s="1"/>
  <c r="D15" i="5" s="1"/>
  <c r="M3" i="5"/>
  <c r="D14" i="5" s="1"/>
  <c r="O3" i="5"/>
  <c r="D19" i="5" s="1"/>
  <c r="L6" i="5" l="1"/>
  <c r="G17" i="5" s="1"/>
  <c r="E23" i="5"/>
  <c r="F23" i="5"/>
  <c r="L5" i="5"/>
  <c r="F17" i="5" s="1"/>
  <c r="E22" i="5"/>
  <c r="E28" i="5" s="1"/>
  <c r="G22" i="5"/>
  <c r="G28" i="5" s="1"/>
  <c r="E16" i="5"/>
  <c r="E15" i="5"/>
  <c r="G12" i="5"/>
  <c r="G29" i="5" s="1"/>
  <c r="E12" i="5"/>
  <c r="E29" i="5" s="1"/>
  <c r="F12" i="5"/>
  <c r="F29" i="5" s="1"/>
  <c r="D22" i="5"/>
  <c r="D28" i="5" s="1"/>
  <c r="L3" i="5"/>
  <c r="D17" i="5" s="1"/>
  <c r="D23" i="5"/>
  <c r="D12" i="5"/>
  <c r="D27" i="5" s="1"/>
  <c r="F22" i="5"/>
  <c r="F28" i="5" s="1"/>
  <c r="F27" i="5" l="1"/>
  <c r="G27" i="5"/>
  <c r="E27" i="5"/>
  <c r="D29" i="5"/>
</calcChain>
</file>

<file path=xl/comments1.xml><?xml version="1.0" encoding="utf-8"?>
<comments xmlns="http://schemas.openxmlformats.org/spreadsheetml/2006/main">
  <authors>
    <author>tc={CA5F7B99-CF79-4C4F-B211-EDE614B0C81F}</author>
    <author>tc={124E4275-60BF-4226-89CD-044058F7558C}</author>
    <author>tc={9D11C077-484D-406D-BAA8-3E64DADD7435}</author>
    <author>tc={EB8988FE-3086-492F-A66B-71FFA25BF36D}</author>
    <author>tc={9076E41F-3876-4CFE-B92C-0E25212062D0}</author>
    <author>Javier Martínez Gramage</author>
  </authors>
  <commentList>
    <comment ref="M2" authorId="0" shapeId="0">
      <text>
        <r>
          <rPr>
            <sz val="11"/>
            <color theme="1"/>
            <rFont val="Calibri"/>
            <family val="2"/>
            <scheme val="minor"/>
          </rPr>
  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FORM POWER RATIO:
FPR=FORM/Power
≥25% por debajo de la media
23-25% cerca de la media
≤23% es bueno
≤20% clase de élite mundial</t>
        </r>
      </text>
    </comment>
    <comment ref="AR2" authorId="1" shapeId="0">
      <text>
        <r>
          <rPr>
            <sz val="11"/>
            <color theme="1"/>
            <rFont val="Calibri"/>
            <family val="2"/>
            <scheme val="minor"/>
          </rPr>
  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RE (running efectiveness):
Capacidad de convertir la potencia en velocidad. Cuanto más elevado mejor. 
≤0.99 por debajo de la media
&gt;1.01 es bueno
&gt;1.05 es élite</t>
        </r>
      </text>
    </comment>
    <comment ref="BR2" authorId="2" shapeId="0">
      <text>
        <r>
          <rPr>
            <sz val="11"/>
            <color theme="1"/>
            <rFont val="Calibri"/>
            <family val="2"/>
            <scheme val="minor"/>
          </rPr>
  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RE (running efectiveness):
Capacidad de convertir la potencia en velocidad. Cuanto más elevado mejor. 
≤0.99 por debajo de la media
&gt;1.01 es bueno
&gt;1.05 es élite</t>
        </r>
      </text>
    </comment>
    <comment ref="CI2" authorId="3" shapeId="0">
      <text>
        <r>
          <rPr>
            <sz val="11"/>
            <color theme="1"/>
            <rFont val="Calibri"/>
            <family val="2"/>
            <scheme val="minor"/>
          </rPr>
  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FORM POWER RATIO:
FPR=FORM/Power
≥25% por debajo de la media
23-25% cerca de la media
≤23% es bueno
≤20% clase de élite mundial</t>
        </r>
      </text>
    </comment>
    <comment ref="CR2" authorId="4" shapeId="0">
      <text>
        <r>
          <rPr>
            <sz val="11"/>
            <color theme="1"/>
            <rFont val="Calibri"/>
            <family val="2"/>
            <scheme val="minor"/>
          </rPr>
  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RE (running efectiveness):
Capacidad de convertir la potencia en velocidad. Cuanto más elevado mejor. 
≤0.99 por debajo de la media
&gt;1.01 es bueno
&gt;1.05 es élite</t>
        </r>
      </text>
    </comment>
    <comment ref="D22" authorId="5" shapeId="0">
      <text>
        <r>
          <rPr>
            <b/>
            <sz val="9"/>
            <color indexed="81"/>
            <rFont val="Tahoma"/>
            <family val="2"/>
          </rPr>
          <t>Javier Martínez Gramage:</t>
        </r>
        <r>
          <rPr>
            <sz val="9"/>
            <color indexed="81"/>
            <rFont val="Tahoma"/>
            <family val="2"/>
          </rPr>
          <t xml:space="preserve">
Stride=((TCS*Vel km/h)/3600)*4
</t>
        </r>
      </text>
    </comment>
    <comment ref="D23" authorId="5" shapeId="0">
      <text>
        <r>
          <rPr>
            <b/>
            <sz val="9"/>
            <color indexed="81"/>
            <rFont val="Tahoma"/>
            <family val="2"/>
          </rPr>
          <t>Javier Martínez Gramage:</t>
        </r>
        <r>
          <rPr>
            <sz val="9"/>
            <color indexed="81"/>
            <rFont val="Tahoma"/>
            <family val="2"/>
          </rPr>
          <t xml:space="preserve">
Flight time =(60/cadencia-TCS/1000)*1000
</t>
        </r>
      </text>
    </comment>
  </commentList>
</comments>
</file>

<file path=xl/sharedStrings.xml><?xml version="1.0" encoding="utf-8"?>
<sst xmlns="http://schemas.openxmlformats.org/spreadsheetml/2006/main" count="52" uniqueCount="40">
  <si>
    <t>altura</t>
  </si>
  <si>
    <t>avgpower (w)</t>
  </si>
  <si>
    <t>avgW/kg</t>
  </si>
  <si>
    <t>avg W Vertical (%)</t>
  </si>
  <si>
    <t>avg W Horizontal (%)</t>
  </si>
  <si>
    <t>FORM power ratio (%)</t>
  </si>
  <si>
    <t>Leg Spring Stiffness (kN/m)</t>
  </si>
  <si>
    <t>LSS/kg</t>
  </si>
  <si>
    <t>avg vertical oscilation (cm)</t>
  </si>
  <si>
    <t>avg ground contact time (ms)</t>
  </si>
  <si>
    <t>avg pace (min/km)</t>
  </si>
  <si>
    <t>distance (km)</t>
  </si>
  <si>
    <t>avg speed (m/s)</t>
  </si>
  <si>
    <t>Running Efectiveness (RE)</t>
  </si>
  <si>
    <t>Flight time (ms)</t>
  </si>
  <si>
    <t>tiempo</t>
  </si>
  <si>
    <t xml:space="preserve">Cadence </t>
  </si>
  <si>
    <t>Stride (m)</t>
  </si>
  <si>
    <t>avgFORM (w)</t>
  </si>
  <si>
    <t>Vertical ratio (%)</t>
  </si>
  <si>
    <t>cadencia</t>
  </si>
  <si>
    <t xml:space="preserve">avg W Horizontal </t>
  </si>
  <si>
    <t>avg speed (km/h)</t>
  </si>
  <si>
    <t>prueba</t>
  </si>
  <si>
    <t>observaciones</t>
  </si>
  <si>
    <t>peso actual</t>
  </si>
  <si>
    <t>W Horizontal</t>
  </si>
  <si>
    <t>W Horizontal (W/kg)</t>
  </si>
  <si>
    <t>distancia</t>
  </si>
  <si>
    <t>avg W Horizontal (W/kg)</t>
  </si>
  <si>
    <t>powercenter</t>
  </si>
  <si>
    <t>SÓLO ESCRIBIR EN CUADROS AMARILLOS!!!</t>
  </si>
  <si>
    <t>STRYD (promedio del registro)</t>
  </si>
  <si>
    <t>VO2max (ml/kg/min)</t>
  </si>
  <si>
    <t>https://docs.google.com/document/u/2/d/e/2PACX-1vSS2mB3I3M_193Al8Kx02fSuDrK9uS8zJLqKv5WSQPcCEgPh19RPxMMbzk7OxKg3-A2QZkQ6_vDLR0q/pub</t>
  </si>
  <si>
    <t>https://www.trainingpeaks.com/blog/running-effectiveness-versus-speed-using-wko4/</t>
  </si>
  <si>
    <t>Running Effectiveness = (m/s) / (w/kg)</t>
  </si>
  <si>
    <t xml:space="preserve">Running Efectiveness (RE) </t>
  </si>
  <si>
    <t>Corredor: XXXXXXX</t>
  </si>
  <si>
    <t>https://www.stryd.com/powercenter/runs/6696242119507968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</si>
</sst>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"/>
    <numFmt numFmtId="165" formatCode="0.000"/>
    <numFmt numFmtId="166" formatCode="h:mm:ss;@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color theme="1"/>
      <name val="Calibri"/>
      <family val="2"/>
      <scheme val="minor"/>
    </font>
    <font>
      <u/>
      <sz val="8"/>
      <color theme="1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92">
    <xf numFmtId="0" fontId="0" fillId="0" borderId="0" xfId="0"/>
    <xf numFmtId="0" fontId="0" fillId="0" borderId="0" xfId="0" applyAlignment="1">
      <alignment horizontal="center"/>
    </xf>
    <xf numFmtId="1" fontId="0" fillId="0" borderId="0" xfId="0" applyNumberFormat="1"/>
    <xf numFmtId="0" fontId="0" fillId="0" borderId="0" xfId="0" applyFill="1"/>
    <xf numFmtId="0" fontId="0" fillId="0" borderId="0" xfId="0" applyBorder="1"/>
    <xf numFmtId="0" fontId="1" fillId="0" borderId="0" xfId="0" applyFont="1" applyBorder="1"/>
    <xf numFmtId="0" fontId="1" fillId="0" borderId="0" xfId="0" applyFont="1" applyFill="1" applyAlignment="1">
      <alignment horizontal="center" wrapText="1"/>
    </xf>
    <xf numFmtId="0" fontId="0" fillId="0" borderId="0" xfId="0" applyFill="1" applyAlignment="1">
      <alignment horizontal="center"/>
    </xf>
    <xf numFmtId="0" fontId="1" fillId="0" borderId="0" xfId="0" applyFont="1" applyFill="1" applyAlignment="1"/>
    <xf numFmtId="0" fontId="1" fillId="2" borderId="0" xfId="0" applyFont="1" applyFill="1" applyAlignment="1"/>
    <xf numFmtId="0" fontId="1" fillId="0" borderId="0" xfId="0" applyFont="1" applyFill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left" wrapText="1"/>
    </xf>
    <xf numFmtId="0" fontId="3" fillId="2" borderId="3" xfId="0" applyFont="1" applyFill="1" applyBorder="1" applyAlignment="1">
      <alignment horizontal="left"/>
    </xf>
    <xf numFmtId="1" fontId="0" fillId="3" borderId="0" xfId="0" applyNumberFormat="1" applyFill="1" applyBorder="1"/>
    <xf numFmtId="164" fontId="0" fillId="3" borderId="0" xfId="0" applyNumberFormat="1" applyFill="1" applyBorder="1"/>
    <xf numFmtId="0" fontId="0" fillId="3" borderId="0" xfId="0" applyFill="1" applyBorder="1"/>
    <xf numFmtId="0" fontId="2" fillId="3" borderId="0" xfId="0" applyFont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horizontal="center" wrapText="1"/>
    </xf>
    <xf numFmtId="21" fontId="0" fillId="3" borderId="0" xfId="0" applyNumberFormat="1" applyFill="1" applyBorder="1"/>
    <xf numFmtId="165" fontId="0" fillId="3" borderId="0" xfId="0" applyNumberFormat="1" applyFill="1" applyBorder="1"/>
    <xf numFmtId="2" fontId="0" fillId="3" borderId="0" xfId="0" applyNumberFormat="1" applyFill="1" applyBorder="1"/>
    <xf numFmtId="1" fontId="0" fillId="3" borderId="0" xfId="0" applyNumberFormat="1" applyFill="1" applyBorder="1" applyAlignment="1">
      <alignment horizontal="right"/>
    </xf>
    <xf numFmtId="0" fontId="5" fillId="0" borderId="0" xfId="1"/>
    <xf numFmtId="0" fontId="0" fillId="3" borderId="0" xfId="0" applyFill="1" applyBorder="1" applyAlignment="1">
      <alignment horizontal="center"/>
    </xf>
    <xf numFmtId="0" fontId="3" fillId="2" borderId="8" xfId="0" applyFont="1" applyFill="1" applyBorder="1" applyAlignment="1">
      <alignment horizontal="left" wrapText="1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 textRotation="90" wrapText="1"/>
    </xf>
    <xf numFmtId="0" fontId="3" fillId="2" borderId="0" xfId="0" applyFont="1" applyFill="1" applyAlignment="1">
      <alignment horizontal="center" textRotation="90" wrapText="1"/>
    </xf>
    <xf numFmtId="0" fontId="3" fillId="2" borderId="0" xfId="0" applyFont="1" applyFill="1" applyAlignment="1">
      <alignment horizontal="center" textRotation="90"/>
    </xf>
    <xf numFmtId="0" fontId="3" fillId="0" borderId="0" xfId="0" applyFont="1" applyAlignment="1">
      <alignment horizontal="center" textRotation="90"/>
    </xf>
    <xf numFmtId="21" fontId="9" fillId="0" borderId="11" xfId="0" applyNumberFormat="1" applyFont="1" applyBorder="1"/>
    <xf numFmtId="21" fontId="9" fillId="0" borderId="12" xfId="0" applyNumberFormat="1" applyFont="1" applyBorder="1"/>
    <xf numFmtId="0" fontId="9" fillId="0" borderId="11" xfId="0" applyFont="1" applyFill="1" applyBorder="1"/>
    <xf numFmtId="0" fontId="9" fillId="0" borderId="12" xfId="0" applyFont="1" applyBorder="1" applyAlignment="1">
      <alignment horizontal="right"/>
    </xf>
    <xf numFmtId="1" fontId="9" fillId="0" borderId="11" xfId="0" applyNumberFormat="1" applyFont="1" applyFill="1" applyBorder="1"/>
    <xf numFmtId="1" fontId="9" fillId="0" borderId="12" xfId="0" applyNumberFormat="1" applyFont="1" applyBorder="1"/>
    <xf numFmtId="164" fontId="9" fillId="0" borderId="11" xfId="0" applyNumberFormat="1" applyFont="1" applyFill="1" applyBorder="1"/>
    <xf numFmtId="164" fontId="9" fillId="0" borderId="12" xfId="0" applyNumberFormat="1" applyFont="1" applyBorder="1"/>
    <xf numFmtId="0" fontId="9" fillId="0" borderId="12" xfId="0" applyFont="1" applyBorder="1"/>
    <xf numFmtId="164" fontId="9" fillId="3" borderId="11" xfId="0" applyNumberFormat="1" applyFont="1" applyFill="1" applyBorder="1"/>
    <xf numFmtId="165" fontId="9" fillId="0" borderId="11" xfId="0" applyNumberFormat="1" applyFont="1" applyFill="1" applyBorder="1"/>
    <xf numFmtId="165" fontId="9" fillId="0" borderId="12" xfId="0" applyNumberFormat="1" applyFont="1" applyBorder="1"/>
    <xf numFmtId="2" fontId="9" fillId="5" borderId="11" xfId="0" applyNumberFormat="1" applyFont="1" applyFill="1" applyBorder="1"/>
    <xf numFmtId="2" fontId="9" fillId="5" borderId="12" xfId="0" applyNumberFormat="1" applyFont="1" applyFill="1" applyBorder="1"/>
    <xf numFmtId="1" fontId="9" fillId="5" borderId="11" xfId="0" applyNumberFormat="1" applyFont="1" applyFill="1" applyBorder="1" applyAlignment="1">
      <alignment horizontal="right"/>
    </xf>
    <xf numFmtId="1" fontId="9" fillId="5" borderId="12" xfId="0" applyNumberFormat="1" applyFont="1" applyFill="1" applyBorder="1" applyAlignment="1">
      <alignment horizontal="right"/>
    </xf>
    <xf numFmtId="1" fontId="9" fillId="3" borderId="12" xfId="0" applyNumberFormat="1" applyFont="1" applyFill="1" applyBorder="1"/>
    <xf numFmtId="2" fontId="9" fillId="0" borderId="11" xfId="0" applyNumberFormat="1" applyFont="1" applyBorder="1"/>
    <xf numFmtId="2" fontId="9" fillId="0" borderId="12" xfId="0" applyNumberFormat="1" applyFont="1" applyBorder="1"/>
    <xf numFmtId="2" fontId="9" fillId="0" borderId="14" xfId="0" applyNumberFormat="1" applyFont="1" applyBorder="1"/>
    <xf numFmtId="2" fontId="9" fillId="0" borderId="13" xfId="0" applyNumberFormat="1" applyFont="1" applyBorder="1"/>
    <xf numFmtId="1" fontId="9" fillId="3" borderId="11" xfId="0" applyNumberFormat="1" applyFont="1" applyFill="1" applyBorder="1"/>
    <xf numFmtId="2" fontId="9" fillId="3" borderId="11" xfId="0" applyNumberFormat="1" applyFont="1" applyFill="1" applyBorder="1"/>
    <xf numFmtId="2" fontId="9" fillId="3" borderId="12" xfId="0" applyNumberFormat="1" applyFont="1" applyFill="1" applyBorder="1"/>
    <xf numFmtId="2" fontId="9" fillId="0" borderId="11" xfId="0" applyNumberFormat="1" applyFont="1" applyFill="1" applyBorder="1"/>
    <xf numFmtId="0" fontId="9" fillId="4" borderId="4" xfId="0" applyFont="1" applyFill="1" applyBorder="1" applyAlignment="1"/>
    <xf numFmtId="9" fontId="9" fillId="4" borderId="6" xfId="0" applyNumberFormat="1" applyFont="1" applyFill="1" applyBorder="1"/>
    <xf numFmtId="0" fontId="9" fillId="4" borderId="6" xfId="0" applyFont="1" applyFill="1" applyBorder="1"/>
    <xf numFmtId="1" fontId="9" fillId="4" borderId="6" xfId="0" applyNumberFormat="1" applyFont="1" applyFill="1" applyBorder="1"/>
    <xf numFmtId="164" fontId="9" fillId="0" borderId="6" xfId="0" applyNumberFormat="1" applyFont="1" applyBorder="1"/>
    <xf numFmtId="1" fontId="9" fillId="0" borderId="6" xfId="0" applyNumberFormat="1" applyFont="1" applyBorder="1"/>
    <xf numFmtId="165" fontId="9" fillId="0" borderId="6" xfId="0" applyNumberFormat="1" applyFont="1" applyBorder="1"/>
    <xf numFmtId="21" fontId="9" fillId="4" borderId="6" xfId="0" applyNumberFormat="1" applyFont="1" applyFill="1" applyBorder="1"/>
    <xf numFmtId="0" fontId="9" fillId="4" borderId="7" xfId="0" applyFont="1" applyFill="1" applyBorder="1"/>
    <xf numFmtId="0" fontId="9" fillId="0" borderId="0" xfId="0" applyFont="1"/>
    <xf numFmtId="0" fontId="9" fillId="4" borderId="15" xfId="0" applyFont="1" applyFill="1" applyBorder="1" applyAlignment="1"/>
    <xf numFmtId="0" fontId="10" fillId="4" borderId="5" xfId="1" applyFont="1" applyFill="1" applyBorder="1" applyAlignment="1">
      <alignment vertical="center"/>
    </xf>
    <xf numFmtId="9" fontId="9" fillId="4" borderId="5" xfId="0" applyNumberFormat="1" applyFont="1" applyFill="1" applyBorder="1"/>
    <xf numFmtId="164" fontId="9" fillId="0" borderId="5" xfId="0" applyNumberFormat="1" applyFont="1" applyBorder="1"/>
    <xf numFmtId="1" fontId="9" fillId="0" borderId="5" xfId="0" applyNumberFormat="1" applyFont="1" applyBorder="1"/>
    <xf numFmtId="165" fontId="9" fillId="0" borderId="5" xfId="0" applyNumberFormat="1" applyFont="1" applyBorder="1"/>
    <xf numFmtId="21" fontId="9" fillId="4" borderId="5" xfId="0" applyNumberFormat="1" applyFont="1" applyFill="1" applyBorder="1"/>
    <xf numFmtId="0" fontId="10" fillId="4" borderId="6" xfId="1" applyFont="1" applyFill="1" applyBorder="1" applyAlignment="1"/>
    <xf numFmtId="164" fontId="9" fillId="4" borderId="6" xfId="0" quotePrefix="1" applyNumberFormat="1" applyFont="1" applyFill="1" applyBorder="1"/>
    <xf numFmtId="166" fontId="9" fillId="4" borderId="6" xfId="0" applyNumberFormat="1" applyFont="1" applyFill="1" applyBorder="1"/>
    <xf numFmtId="0" fontId="0" fillId="4" borderId="0" xfId="0" applyFill="1"/>
    <xf numFmtId="0" fontId="5" fillId="4" borderId="0" xfId="1" applyFill="1"/>
    <xf numFmtId="2" fontId="9" fillId="0" borderId="6" xfId="0" applyNumberFormat="1" applyFont="1" applyBorder="1"/>
    <xf numFmtId="2" fontId="9" fillId="0" borderId="5" xfId="0" applyNumberFormat="1" applyFont="1" applyBorder="1"/>
    <xf numFmtId="0" fontId="1" fillId="0" borderId="0" xfId="0" applyFont="1" applyFill="1" applyAlignment="1">
      <alignment horizontal="center"/>
    </xf>
    <xf numFmtId="0" fontId="1" fillId="0" borderId="2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0" fillId="3" borderId="0" xfId="0" applyFill="1" applyBorder="1" applyAlignment="1">
      <alignment horizontal="center"/>
    </xf>
    <xf numFmtId="0" fontId="6" fillId="4" borderId="0" xfId="0" applyFont="1" applyFill="1" applyAlignment="1">
      <alignment horizontal="center"/>
    </xf>
    <xf numFmtId="0" fontId="0" fillId="0" borderId="9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10" xfId="0" applyBorder="1" applyAlignment="1">
      <alignment horizontal="center" wrapText="1"/>
    </xf>
    <xf numFmtId="0" fontId="0" fillId="0" borderId="12" xfId="0" applyBorder="1" applyAlignment="1">
      <alignment horizont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500062</xdr:colOff>
      <xdr:row>29</xdr:row>
      <xdr:rowOff>83344</xdr:rowOff>
    </xdr:from>
    <xdr:to>
      <xdr:col>2</xdr:col>
      <xdr:colOff>2211444</xdr:colOff>
      <xdr:row>41</xdr:row>
      <xdr:rowOff>99770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0062" y="6060282"/>
          <a:ext cx="2587682" cy="2302426"/>
        </a:xfrm>
        <a:prstGeom prst="rect">
          <a:avLst/>
        </a:prstGeom>
      </xdr:spPr>
    </xdr:pic>
    <xdr:clientData/>
  </xdr:twoCellAnchor>
  <xdr:twoCellAnchor editAs="oneCell">
    <xdr:from>
      <xdr:col>3</xdr:col>
      <xdr:colOff>46552</xdr:colOff>
      <xdr:row>29</xdr:row>
      <xdr:rowOff>176731</xdr:rowOff>
    </xdr:from>
    <xdr:to>
      <xdr:col>11</xdr:col>
      <xdr:colOff>165872</xdr:colOff>
      <xdr:row>36</xdr:row>
      <xdr:rowOff>103106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  <a:ext uri="{147F2762-F138-4A5C-976F-8EAC2B608ADB}">
              <a16:predDERef xmlns:a16="http://schemas.microsoft.com/office/drawing/2014/main" pre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72571" y="6338673"/>
          <a:ext cx="3167320" cy="1259875"/>
        </a:xfrm>
        <a:prstGeom prst="rect">
          <a:avLst/>
        </a:prstGeom>
      </xdr:spPr>
    </xdr:pic>
    <xdr:clientData/>
  </xdr:twoCellAnchor>
  <xdr:twoCellAnchor>
    <xdr:from>
      <xdr:col>2</xdr:col>
      <xdr:colOff>2256293</xdr:colOff>
      <xdr:row>37</xdr:row>
      <xdr:rowOff>97102</xdr:rowOff>
    </xdr:from>
    <xdr:to>
      <xdr:col>9</xdr:col>
      <xdr:colOff>367934</xdr:colOff>
      <xdr:row>43</xdr:row>
      <xdr:rowOff>158632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3018293" y="7783044"/>
          <a:ext cx="2661660" cy="1204530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ES" sz="1100"/>
            <a:t>Running efectiveness</a:t>
          </a:r>
          <a:r>
            <a:rPr lang="es-ES" sz="1100" baseline="0"/>
            <a:t> (RE):</a:t>
          </a:r>
          <a:endParaRPr lang="es-ES" sz="1100"/>
        </a:p>
        <a:p>
          <a:r>
            <a:rPr lang="es-ES" sz="1100"/>
            <a:t>Capacidad de convertir la potencia en velocidad. Cuanto más elevado mejor. </a:t>
          </a:r>
        </a:p>
        <a:p>
          <a:r>
            <a:rPr lang="es-ES" sz="1100"/>
            <a:t>≤0.99 por debajo de la media</a:t>
          </a:r>
        </a:p>
        <a:p>
          <a:r>
            <a:rPr lang="es-ES" sz="1100"/>
            <a:t>&gt;1.01 es bueno</a:t>
          </a:r>
        </a:p>
        <a:p>
          <a:r>
            <a:rPr lang="es-ES" sz="1100"/>
            <a:t>&gt;1.05 es élite</a:t>
          </a:r>
        </a:p>
      </xdr:txBody>
    </xdr:sp>
    <xdr:clientData/>
  </xdr:twoCellAnchor>
  <xdr:twoCellAnchor>
    <xdr:from>
      <xdr:col>9</xdr:col>
      <xdr:colOff>2353</xdr:colOff>
      <xdr:row>9</xdr:row>
      <xdr:rowOff>159023</xdr:rowOff>
    </xdr:from>
    <xdr:to>
      <xdr:col>23</xdr:col>
      <xdr:colOff>19050</xdr:colOff>
      <xdr:row>12</xdr:row>
      <xdr:rowOff>148075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5317303" y="2454548"/>
          <a:ext cx="5350697" cy="56055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_tradnl" u="none">
              <a:hlinkClick xmlns:r="http://schemas.openxmlformats.org/officeDocument/2006/relationships" r:id=""/>
            </a:rPr>
            <a:t>CONVERSOR VELOCIDAD:</a:t>
          </a:r>
        </a:p>
        <a:p>
          <a:r>
            <a:rPr lang="es-ES">
              <a:hlinkClick xmlns:r="http://schemas.openxmlformats.org/officeDocument/2006/relationships" r:id=""/>
            </a:rPr>
            <a:t>https://runbundle.com/tools/running-pace-speed-conversion-calculator</a:t>
          </a:r>
          <a:endParaRPr lang="es-ES_tradnl" u="none">
            <a:hlinkClick xmlns:r="http://schemas.openxmlformats.org/officeDocument/2006/relationships" r:id=""/>
          </a:endParaRPr>
        </a:p>
      </xdr:txBody>
    </xdr:sp>
    <xdr:clientData/>
  </xdr:twoCellAnchor>
  <xdr:twoCellAnchor>
    <xdr:from>
      <xdr:col>9</xdr:col>
      <xdr:colOff>341</xdr:colOff>
      <xdr:row>13</xdr:row>
      <xdr:rowOff>108858</xdr:rowOff>
    </xdr:from>
    <xdr:to>
      <xdr:col>15</xdr:col>
      <xdr:colOff>333374</xdr:colOff>
      <xdr:row>16</xdr:row>
      <xdr:rowOff>130024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5315291" y="3166383"/>
          <a:ext cx="2619033" cy="59266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_tradnl" sz="1100"/>
            <a:t>Stride=((TCS*Vel km/h)/3600)*4</a:t>
          </a:r>
        </a:p>
        <a:p>
          <a:r>
            <a:rPr lang="es-ES_tradnl" sz="1100"/>
            <a:t>Flight time =(60/cadencia-TCS/1000)*1000</a:t>
          </a:r>
        </a:p>
      </xdr:txBody>
    </xdr:sp>
    <xdr:clientData/>
  </xdr:twoCellAnchor>
  <xdr:twoCellAnchor editAs="oneCell">
    <xdr:from>
      <xdr:col>11</xdr:col>
      <xdr:colOff>219016</xdr:colOff>
      <xdr:row>18</xdr:row>
      <xdr:rowOff>179999</xdr:rowOff>
    </xdr:from>
    <xdr:to>
      <xdr:col>25</xdr:col>
      <xdr:colOff>401578</xdr:colOff>
      <xdr:row>34</xdr:row>
      <xdr:rowOff>145750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0989" t="24309" r="19707" b="21648"/>
        <a:stretch/>
      </xdr:blipFill>
      <xdr:spPr>
        <a:xfrm>
          <a:off x="6293035" y="4239114"/>
          <a:ext cx="5897562" cy="3021078"/>
        </a:xfrm>
        <a:prstGeom prst="rect">
          <a:avLst/>
        </a:prstGeom>
      </xdr:spPr>
    </xdr:pic>
    <xdr:clientData/>
  </xdr:twoCellAnchor>
  <xdr:twoCellAnchor editAs="oneCell">
    <xdr:from>
      <xdr:col>24</xdr:col>
      <xdr:colOff>723900</xdr:colOff>
      <xdr:row>0</xdr:row>
      <xdr:rowOff>104775</xdr:rowOff>
    </xdr:from>
    <xdr:to>
      <xdr:col>28</xdr:col>
      <xdr:colOff>76568</xdr:colOff>
      <xdr:row>13</xdr:row>
      <xdr:rowOff>91489</xdr:rowOff>
    </xdr:to>
    <xdr:pic>
      <xdr:nvPicPr>
        <xdr:cNvPr id="8" name="Imagen 7" descr="the-secret-of-runnin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104775"/>
          <a:ext cx="2400668" cy="31045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171450</xdr:colOff>
      <xdr:row>0</xdr:row>
      <xdr:rowOff>114300</xdr:rowOff>
    </xdr:from>
    <xdr:to>
      <xdr:col>37</xdr:col>
      <xdr:colOff>524321</xdr:colOff>
      <xdr:row>16</xdr:row>
      <xdr:rowOff>126760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51291" t="11375" r="2968" b="10162"/>
        <a:stretch/>
      </xdr:blipFill>
      <xdr:spPr>
        <a:xfrm>
          <a:off x="14249400" y="114300"/>
          <a:ext cx="7210871" cy="3701810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17</xdr:row>
      <xdr:rowOff>38100</xdr:rowOff>
    </xdr:from>
    <xdr:to>
      <xdr:col>29</xdr:col>
      <xdr:colOff>80466</xdr:colOff>
      <xdr:row>39</xdr:row>
      <xdr:rowOff>8863</xdr:rowOff>
    </xdr:to>
    <xdr:pic>
      <xdr:nvPicPr>
        <xdr:cNvPr id="12" name="Picture 2" descr="Resultado de imagen de running with power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1950" y="3857625"/>
          <a:ext cx="3128466" cy="41712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539750</xdr:colOff>
      <xdr:row>1</xdr:row>
      <xdr:rowOff>86554</xdr:rowOff>
    </xdr:from>
    <xdr:to>
      <xdr:col>2</xdr:col>
      <xdr:colOff>1816100</xdr:colOff>
      <xdr:row>1</xdr:row>
      <xdr:rowOff>812800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0" y="270704"/>
          <a:ext cx="1276350" cy="726246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Javier Martínez Gramage" id="{CC18CFB8-7477-43B8-A289-7C68D389A43C}" userId="Javier Martínez Gramage" providerId="None"/>
</personList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M2" personId="{CC18CFB8-7477-43B8-A289-7C68D389A43C}" id="{CA5F7B99-CF79-4C4F-B211-EDE614B0C81F}">
    <text>FORM POWER RATIO:
FPR=FORM/Power
≥25% por debajo de la media
23-25% cerca de la media
≤23% es bueno
≤20% clase de élite mundial</text>
  </threadedComment>
  <threadedComment ref="AR2" personId="{CC18CFB8-7477-43B8-A289-7C68D389A43C}" id="{124E4275-60BF-4226-89CD-044058F7558C}">
    <text>RE (running efectiveness):
Capacidad de convertir la potencia en velocidad. Cuanto más elevado mejor. 
≤0.99 por debajo de la media
&gt;1.01 es bueno
&gt;1.05 es élite</text>
  </threadedComment>
  <threadedComment ref="BR2" personId="{CC18CFB8-7477-43B8-A289-7C68D389A43C}" id="{9D11C077-484D-406D-BAA8-3E64DADD7435}">
    <text>RE (running efectiveness):
Capacidad de convertir la potencia en velocidad. Cuanto más elevado mejor. 
≤0.99 por debajo de la media
&gt;1.01 es bueno
&gt;1.05 es élite</text>
  </threadedComment>
  <threadedComment ref="CI2" personId="{CC18CFB8-7477-43B8-A289-7C68D389A43C}" id="{EB8988FE-3086-492F-A66B-71FFA25BF36D}">
    <text>FORM POWER RATIO:
FPR=FORM/Power
≥25% por debajo de la media
23-25% cerca de la media
≤23% es bueno
≤20% clase de élite mundial</text>
  </threadedComment>
  <threadedComment ref="CR2" personId="{CC18CFB8-7477-43B8-A289-7C68D389A43C}" id="{9076E41F-3876-4CFE-B92C-0E25212062D0}">
    <text>RE (running efectiveness):
Capacidad de convertir la potencia en velocidad. Cuanto más elevado mejor. 
≤0.99 por debajo de la media
&gt;1.01 es bueno
&gt;1.05 es élite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7" Type="http://schemas.microsoft.com/office/2017/10/relationships/threadedComment" Target="../threadedComments/threadedComment1.xml"/><Relationship Id="rId2" Type="http://schemas.openxmlformats.org/officeDocument/2006/relationships/hyperlink" Target="https://www.stryd.com/powercenter/runs/6696242119507968" TargetMode="External"/><Relationship Id="rId1" Type="http://schemas.openxmlformats.org/officeDocument/2006/relationships/hyperlink" Target="https://www.trainingpeaks.com/blog/running-effectiveness-versus-speed-using-wko4/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X46"/>
  <sheetViews>
    <sheetView tabSelected="1" zoomScale="120" zoomScaleNormal="120" workbookViewId="0">
      <selection activeCell="R9" sqref="R9"/>
    </sheetView>
  </sheetViews>
  <sheetFormatPr baseColWidth="10" defaultColWidth="11.44140625" defaultRowHeight="14.4" x14ac:dyDescent="0.3"/>
  <cols>
    <col min="1" max="2" width="5.6640625" customWidth="1"/>
    <col min="3" max="3" width="34" customWidth="1"/>
    <col min="4" max="24" width="5.6640625" customWidth="1"/>
  </cols>
  <sheetData>
    <row r="1" spans="1:102" x14ac:dyDescent="0.3">
      <c r="B1" s="87" t="s">
        <v>31</v>
      </c>
      <c r="C1" s="87"/>
      <c r="F1" s="85" t="s">
        <v>32</v>
      </c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9"/>
      <c r="X1" s="9"/>
      <c r="Y1" s="8"/>
      <c r="Z1" s="8"/>
      <c r="AA1" s="8"/>
      <c r="AB1" s="8"/>
      <c r="AC1" s="8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2"/>
      <c r="AV1" s="83"/>
      <c r="AW1" s="84"/>
      <c r="AX1" s="84"/>
      <c r="AY1" s="84"/>
      <c r="AZ1" s="84"/>
      <c r="BA1" s="84"/>
      <c r="BB1" s="84"/>
      <c r="BC1" s="82"/>
      <c r="BD1" s="81"/>
      <c r="BE1" s="81"/>
      <c r="BF1" s="81"/>
      <c r="BG1" s="81"/>
      <c r="BH1" s="81"/>
      <c r="BI1" s="81"/>
      <c r="BJ1" s="81"/>
      <c r="BK1" s="81"/>
      <c r="BL1" s="81"/>
      <c r="BM1" s="81"/>
      <c r="BN1" s="81"/>
      <c r="BO1" s="81"/>
      <c r="BP1" s="81"/>
      <c r="BQ1" s="81"/>
      <c r="BR1" s="81"/>
      <c r="BS1" s="81"/>
      <c r="BT1" s="81"/>
      <c r="BU1" s="82"/>
      <c r="BV1" s="83"/>
      <c r="BW1" s="84"/>
      <c r="BX1" s="84"/>
      <c r="BY1" s="84"/>
      <c r="BZ1" s="84"/>
      <c r="CA1" s="84"/>
      <c r="CB1" s="84"/>
      <c r="CC1" s="84"/>
      <c r="CD1" s="81"/>
      <c r="CE1" s="81"/>
      <c r="CF1" s="81"/>
      <c r="CG1" s="81"/>
      <c r="CH1" s="81"/>
      <c r="CI1" s="81"/>
      <c r="CJ1" s="81"/>
      <c r="CK1" s="81"/>
      <c r="CL1" s="81"/>
      <c r="CM1" s="81"/>
      <c r="CN1" s="81"/>
      <c r="CO1" s="81"/>
      <c r="CP1" s="81"/>
      <c r="CQ1" s="81"/>
      <c r="CR1" s="81"/>
      <c r="CS1" s="81"/>
      <c r="CT1" s="81"/>
      <c r="CU1" s="81"/>
      <c r="CV1" s="3"/>
      <c r="CW1" s="3"/>
      <c r="CX1" s="3"/>
    </row>
    <row r="2" spans="1:102" s="1" customFormat="1" ht="73.8" thickBot="1" x14ac:dyDescent="0.35">
      <c r="A2" s="31" t="s">
        <v>23</v>
      </c>
      <c r="B2" s="28" t="s">
        <v>30</v>
      </c>
      <c r="C2" s="27" t="s">
        <v>24</v>
      </c>
      <c r="D2" s="28" t="s">
        <v>25</v>
      </c>
      <c r="E2" s="28" t="s">
        <v>0</v>
      </c>
      <c r="F2" s="29" t="s">
        <v>1</v>
      </c>
      <c r="G2" s="29" t="s">
        <v>2</v>
      </c>
      <c r="H2" s="29" t="s">
        <v>18</v>
      </c>
      <c r="I2" s="29" t="s">
        <v>3</v>
      </c>
      <c r="J2" s="29" t="s">
        <v>4</v>
      </c>
      <c r="K2" s="29" t="s">
        <v>26</v>
      </c>
      <c r="L2" s="29" t="s">
        <v>27</v>
      </c>
      <c r="M2" s="29" t="s">
        <v>5</v>
      </c>
      <c r="N2" s="29" t="s">
        <v>6</v>
      </c>
      <c r="O2" s="29" t="s">
        <v>7</v>
      </c>
      <c r="P2" s="29" t="s">
        <v>8</v>
      </c>
      <c r="Q2" s="29" t="s">
        <v>9</v>
      </c>
      <c r="R2" s="29" t="s">
        <v>10</v>
      </c>
      <c r="S2" s="29" t="s">
        <v>11</v>
      </c>
      <c r="T2" s="29" t="s">
        <v>12</v>
      </c>
      <c r="U2" s="29" t="s">
        <v>22</v>
      </c>
      <c r="V2" s="29" t="s">
        <v>13</v>
      </c>
      <c r="W2" s="30" t="s">
        <v>15</v>
      </c>
      <c r="X2" s="30" t="s">
        <v>20</v>
      </c>
      <c r="Y2" s="10"/>
      <c r="Z2" s="10"/>
      <c r="AA2" s="10"/>
      <c r="AB2" s="10"/>
      <c r="AC2" s="10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11"/>
      <c r="AW2" s="12"/>
      <c r="AX2" s="12"/>
      <c r="AY2" s="12"/>
      <c r="AZ2" s="12"/>
      <c r="BA2" s="12"/>
      <c r="BB2" s="12"/>
      <c r="BC2" s="12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11"/>
      <c r="BW2" s="12"/>
      <c r="BX2" s="12"/>
      <c r="BY2" s="12"/>
      <c r="BZ2" s="12"/>
      <c r="CA2" s="12"/>
      <c r="CB2" s="12"/>
      <c r="CC2" s="12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7"/>
    </row>
    <row r="3" spans="1:102" s="66" customFormat="1" ht="15" thickBot="1" x14ac:dyDescent="0.35">
      <c r="A3" s="57"/>
      <c r="B3" s="24" t="s">
        <v>39</v>
      </c>
      <c r="C3" s="58"/>
      <c r="D3" s="59"/>
      <c r="E3" s="59"/>
      <c r="F3" s="60"/>
      <c r="G3" s="61" t="e">
        <f t="shared" ref="G3:G4" si="0">F3/D3</f>
        <v>#DIV/0!</v>
      </c>
      <c r="H3" s="59"/>
      <c r="I3" s="62" t="e">
        <f>(H3*100)/F3</f>
        <v>#DIV/0!</v>
      </c>
      <c r="J3" s="62" t="e">
        <f t="shared" ref="J3" si="1">100-I3</f>
        <v>#DIV/0!</v>
      </c>
      <c r="K3" s="62">
        <f>(F3-H3)</f>
        <v>0</v>
      </c>
      <c r="L3" s="62" t="e">
        <f>K3/D3</f>
        <v>#DIV/0!</v>
      </c>
      <c r="M3" s="62" t="e">
        <f>(H3/F3)*100</f>
        <v>#DIV/0!</v>
      </c>
      <c r="N3" s="59"/>
      <c r="O3" s="63" t="e">
        <f>N3/D3</f>
        <v>#DIV/0!</v>
      </c>
      <c r="P3" s="59"/>
      <c r="Q3" s="59"/>
      <c r="R3" s="76"/>
      <c r="S3" s="59"/>
      <c r="T3" s="75"/>
      <c r="U3" s="59"/>
      <c r="V3" s="79" t="e">
        <f>T3/G3</f>
        <v>#DIV/0!</v>
      </c>
      <c r="W3" s="64"/>
      <c r="X3" s="65"/>
    </row>
    <row r="4" spans="1:102" s="66" customFormat="1" ht="10.8" thickBot="1" x14ac:dyDescent="0.25">
      <c r="A4" s="67"/>
      <c r="B4" s="68"/>
      <c r="C4" s="69"/>
      <c r="D4" s="59"/>
      <c r="E4" s="59"/>
      <c r="F4" s="60"/>
      <c r="G4" s="70" t="e">
        <f t="shared" si="0"/>
        <v>#DIV/0!</v>
      </c>
      <c r="H4" s="59"/>
      <c r="I4" s="71" t="e">
        <f>(H4*100)/F4</f>
        <v>#DIV/0!</v>
      </c>
      <c r="J4" s="71" t="e">
        <f t="shared" ref="J4:J6" si="2">100-I4</f>
        <v>#DIV/0!</v>
      </c>
      <c r="K4" s="71">
        <f>(F4-H4)</f>
        <v>0</v>
      </c>
      <c r="L4" s="71" t="e">
        <f>K4/D4</f>
        <v>#DIV/0!</v>
      </c>
      <c r="M4" s="71" t="e">
        <f>(H4/F4)*100</f>
        <v>#DIV/0!</v>
      </c>
      <c r="N4" s="59"/>
      <c r="O4" s="72" t="e">
        <f>N4/D4</f>
        <v>#DIV/0!</v>
      </c>
      <c r="P4" s="59"/>
      <c r="Q4" s="59"/>
      <c r="R4" s="76"/>
      <c r="S4" s="59"/>
      <c r="T4" s="75"/>
      <c r="U4" s="59"/>
      <c r="V4" s="80" t="e">
        <f t="shared" ref="V4:V6" si="3">T4/G4</f>
        <v>#DIV/0!</v>
      </c>
      <c r="W4" s="73"/>
      <c r="X4" s="65"/>
    </row>
    <row r="5" spans="1:102" s="66" customFormat="1" ht="10.8" thickBot="1" x14ac:dyDescent="0.25">
      <c r="A5" s="57"/>
      <c r="B5" s="74"/>
      <c r="C5" s="58"/>
      <c r="D5" s="59"/>
      <c r="E5" s="59"/>
      <c r="F5" s="60"/>
      <c r="G5" s="61" t="e">
        <f t="shared" ref="G5:G6" si="4">F5/D5</f>
        <v>#DIV/0!</v>
      </c>
      <c r="H5" s="59"/>
      <c r="I5" s="62" t="e">
        <f t="shared" ref="I5:I6" si="5">(H5*100)/F5</f>
        <v>#DIV/0!</v>
      </c>
      <c r="J5" s="62" t="e">
        <f t="shared" si="2"/>
        <v>#DIV/0!</v>
      </c>
      <c r="K5" s="62">
        <f t="shared" ref="K5:K6" si="6">(F5-H5)</f>
        <v>0</v>
      </c>
      <c r="L5" s="62" t="e">
        <f t="shared" ref="L5:L6" si="7">K5/D5</f>
        <v>#DIV/0!</v>
      </c>
      <c r="M5" s="62" t="e">
        <f t="shared" ref="M5:M6" si="8">(H5/F5)*100</f>
        <v>#DIV/0!</v>
      </c>
      <c r="N5" s="59"/>
      <c r="O5" s="63" t="e">
        <f t="shared" ref="O5:O6" si="9">N5/D5</f>
        <v>#DIV/0!</v>
      </c>
      <c r="P5" s="59"/>
      <c r="Q5" s="59"/>
      <c r="R5" s="76"/>
      <c r="S5" s="59"/>
      <c r="T5" s="75"/>
      <c r="U5" s="59"/>
      <c r="V5" s="79" t="e">
        <f t="shared" si="3"/>
        <v>#DIV/0!</v>
      </c>
      <c r="W5" s="64"/>
      <c r="X5" s="65"/>
    </row>
    <row r="6" spans="1:102" s="66" customFormat="1" ht="10.8" thickBot="1" x14ac:dyDescent="0.25">
      <c r="A6" s="57"/>
      <c r="B6" s="74"/>
      <c r="C6" s="58"/>
      <c r="D6" s="59"/>
      <c r="E6" s="59"/>
      <c r="F6" s="60"/>
      <c r="G6" s="61" t="e">
        <f t="shared" si="4"/>
        <v>#DIV/0!</v>
      </c>
      <c r="H6" s="59"/>
      <c r="I6" s="62" t="e">
        <f t="shared" si="5"/>
        <v>#DIV/0!</v>
      </c>
      <c r="J6" s="62" t="e">
        <f t="shared" si="2"/>
        <v>#DIV/0!</v>
      </c>
      <c r="K6" s="62">
        <f t="shared" si="6"/>
        <v>0</v>
      </c>
      <c r="L6" s="62" t="e">
        <f t="shared" si="7"/>
        <v>#DIV/0!</v>
      </c>
      <c r="M6" s="62" t="e">
        <f t="shared" si="8"/>
        <v>#DIV/0!</v>
      </c>
      <c r="N6" s="59"/>
      <c r="O6" s="63" t="e">
        <f t="shared" si="9"/>
        <v>#DIV/0!</v>
      </c>
      <c r="P6" s="59"/>
      <c r="Q6" s="59"/>
      <c r="R6" s="76"/>
      <c r="S6" s="59"/>
      <c r="T6" s="75"/>
      <c r="U6" s="59"/>
      <c r="V6" s="79" t="e">
        <f t="shared" si="3"/>
        <v>#DIV/0!</v>
      </c>
      <c r="W6" s="64"/>
      <c r="X6" s="65"/>
    </row>
    <row r="7" spans="1:102" x14ac:dyDescent="0.3">
      <c r="B7" s="5" t="s">
        <v>38</v>
      </c>
      <c r="C7" s="5"/>
      <c r="D7" s="88"/>
      <c r="E7" s="90"/>
      <c r="F7" s="17"/>
      <c r="G7" s="17"/>
      <c r="H7" s="25"/>
      <c r="I7" s="86"/>
      <c r="J7" s="86"/>
    </row>
    <row r="8" spans="1:102" x14ac:dyDescent="0.3">
      <c r="D8" s="89"/>
      <c r="E8" s="91"/>
      <c r="F8" s="18"/>
      <c r="G8" s="18"/>
      <c r="H8" s="19"/>
      <c r="I8" s="19"/>
      <c r="J8" s="19"/>
      <c r="M8" s="4"/>
    </row>
    <row r="9" spans="1:102" x14ac:dyDescent="0.3">
      <c r="B9" s="4"/>
      <c r="C9" s="14" t="s">
        <v>15</v>
      </c>
      <c r="D9" s="32">
        <f>W3</f>
        <v>0</v>
      </c>
      <c r="E9" s="33">
        <f>W4</f>
        <v>0</v>
      </c>
      <c r="F9" s="33">
        <f t="shared" ref="F9:G9" si="10">X4</f>
        <v>0</v>
      </c>
      <c r="G9" s="33">
        <f t="shared" si="10"/>
        <v>0</v>
      </c>
      <c r="H9" s="20"/>
      <c r="I9" s="20"/>
      <c r="J9" s="20"/>
    </row>
    <row r="10" spans="1:102" x14ac:dyDescent="0.3">
      <c r="B10" s="4"/>
      <c r="C10" s="14" t="s">
        <v>28</v>
      </c>
      <c r="D10" s="34">
        <f>S3</f>
        <v>0</v>
      </c>
      <c r="E10" s="35">
        <f>S4</f>
        <v>0</v>
      </c>
      <c r="F10" s="35">
        <f>S5</f>
        <v>0</v>
      </c>
      <c r="G10" s="35">
        <f>S6</f>
        <v>0</v>
      </c>
      <c r="H10" s="17"/>
      <c r="I10" s="17"/>
      <c r="J10" s="17"/>
    </row>
    <row r="11" spans="1:102" ht="15" customHeight="1" x14ac:dyDescent="0.3">
      <c r="B11" s="6"/>
      <c r="C11" s="13" t="s">
        <v>1</v>
      </c>
      <c r="D11" s="36">
        <f>F3</f>
        <v>0</v>
      </c>
      <c r="E11" s="37">
        <f>F4</f>
        <v>0</v>
      </c>
      <c r="F11" s="37">
        <f>F5</f>
        <v>0</v>
      </c>
      <c r="G11" s="37">
        <f>F6</f>
        <v>0</v>
      </c>
      <c r="H11" s="15"/>
      <c r="I11" s="17"/>
      <c r="J11" s="17"/>
    </row>
    <row r="12" spans="1:102" ht="15" customHeight="1" x14ac:dyDescent="0.3">
      <c r="B12" s="6"/>
      <c r="C12" s="13" t="s">
        <v>2</v>
      </c>
      <c r="D12" s="38" t="e">
        <f>G3</f>
        <v>#DIV/0!</v>
      </c>
      <c r="E12" s="39" t="e">
        <f>G4</f>
        <v>#DIV/0!</v>
      </c>
      <c r="F12" s="39" t="e">
        <f>G5</f>
        <v>#DIV/0!</v>
      </c>
      <c r="G12" s="39" t="e">
        <f>G6</f>
        <v>#DIV/0!</v>
      </c>
      <c r="H12" s="16"/>
      <c r="I12" s="17"/>
      <c r="J12" s="17"/>
    </row>
    <row r="13" spans="1:102" ht="15" customHeight="1" x14ac:dyDescent="0.3">
      <c r="B13" s="6"/>
      <c r="C13" s="13" t="s">
        <v>18</v>
      </c>
      <c r="D13" s="36">
        <f>H3</f>
        <v>0</v>
      </c>
      <c r="E13" s="40">
        <f>H4</f>
        <v>0</v>
      </c>
      <c r="F13" s="40">
        <f>H5</f>
        <v>0</v>
      </c>
      <c r="G13" s="40">
        <f>H6</f>
        <v>0</v>
      </c>
      <c r="H13" s="16"/>
      <c r="I13" s="17"/>
      <c r="J13" s="17"/>
    </row>
    <row r="14" spans="1:102" ht="15" customHeight="1" x14ac:dyDescent="0.3">
      <c r="B14" s="6"/>
      <c r="C14" s="13" t="s">
        <v>5</v>
      </c>
      <c r="D14" s="36" t="e">
        <f>M3</f>
        <v>#DIV/0!</v>
      </c>
      <c r="E14" s="37" t="e">
        <f>M4</f>
        <v>#DIV/0!</v>
      </c>
      <c r="F14" s="37" t="e">
        <f>M5</f>
        <v>#DIV/0!</v>
      </c>
      <c r="G14" s="37" t="e">
        <f>M6</f>
        <v>#DIV/0!</v>
      </c>
      <c r="H14" s="15"/>
      <c r="I14" s="17"/>
      <c r="J14" s="17"/>
    </row>
    <row r="15" spans="1:102" ht="15" customHeight="1" x14ac:dyDescent="0.3">
      <c r="B15" s="6"/>
      <c r="C15" s="13" t="s">
        <v>4</v>
      </c>
      <c r="D15" s="36" t="e">
        <f>J3</f>
        <v>#DIV/0!</v>
      </c>
      <c r="E15" s="37" t="e">
        <f>J4</f>
        <v>#DIV/0!</v>
      </c>
      <c r="F15" s="37" t="e">
        <f>J5</f>
        <v>#DIV/0!</v>
      </c>
      <c r="G15" s="37" t="e">
        <f>J6</f>
        <v>#DIV/0!</v>
      </c>
      <c r="H15" s="15"/>
      <c r="I15" s="17"/>
      <c r="J15" s="17"/>
      <c r="M15" s="2"/>
    </row>
    <row r="16" spans="1:102" ht="15" customHeight="1" x14ac:dyDescent="0.3">
      <c r="B16" s="6"/>
      <c r="C16" s="13" t="s">
        <v>21</v>
      </c>
      <c r="D16" s="36">
        <f>K3</f>
        <v>0</v>
      </c>
      <c r="E16" s="37">
        <f>K4</f>
        <v>0</v>
      </c>
      <c r="F16" s="37">
        <f>K5</f>
        <v>0</v>
      </c>
      <c r="G16" s="37">
        <f>K6</f>
        <v>0</v>
      </c>
      <c r="H16" s="15"/>
      <c r="I16" s="15"/>
      <c r="J16" s="15"/>
      <c r="M16" s="2"/>
    </row>
    <row r="17" spans="2:31" ht="15" customHeight="1" x14ac:dyDescent="0.3">
      <c r="B17" s="6"/>
      <c r="C17" s="13" t="s">
        <v>29</v>
      </c>
      <c r="D17" s="41" t="e">
        <f>L3</f>
        <v>#DIV/0!</v>
      </c>
      <c r="E17" s="39" t="e">
        <f>L4</f>
        <v>#DIV/0!</v>
      </c>
      <c r="F17" s="39" t="e">
        <f>L5</f>
        <v>#DIV/0!</v>
      </c>
      <c r="G17" s="39" t="e">
        <f>L6</f>
        <v>#DIV/0!</v>
      </c>
      <c r="H17" s="16"/>
      <c r="I17" s="16"/>
      <c r="J17" s="16"/>
      <c r="M17" s="2"/>
    </row>
    <row r="18" spans="2:31" ht="15" customHeight="1" x14ac:dyDescent="0.3">
      <c r="B18" s="6"/>
      <c r="C18" s="13" t="s">
        <v>6</v>
      </c>
      <c r="D18" s="34">
        <f>N3</f>
        <v>0</v>
      </c>
      <c r="E18" s="40">
        <f>N4</f>
        <v>0</v>
      </c>
      <c r="F18" s="40">
        <f>N5</f>
        <v>0</v>
      </c>
      <c r="G18" s="40">
        <f>N6</f>
        <v>0</v>
      </c>
      <c r="H18" s="15"/>
      <c r="I18" s="17"/>
      <c r="J18" s="17"/>
      <c r="M18" s="2"/>
      <c r="AE18" t="s">
        <v>34</v>
      </c>
    </row>
    <row r="19" spans="2:31" ht="15" customHeight="1" x14ac:dyDescent="0.3">
      <c r="B19" s="6"/>
      <c r="C19" s="13" t="s">
        <v>7</v>
      </c>
      <c r="D19" s="42" t="e">
        <f>O3</f>
        <v>#DIV/0!</v>
      </c>
      <c r="E19" s="43" t="e">
        <f>O4</f>
        <v>#DIV/0!</v>
      </c>
      <c r="F19" s="43" t="e">
        <f>O5</f>
        <v>#DIV/0!</v>
      </c>
      <c r="G19" s="43" t="e">
        <f>O6</f>
        <v>#DIV/0!</v>
      </c>
      <c r="H19" s="21"/>
      <c r="I19" s="17"/>
      <c r="J19" s="17"/>
      <c r="M19" s="2"/>
    </row>
    <row r="20" spans="2:31" ht="15" customHeight="1" x14ac:dyDescent="0.3">
      <c r="B20" s="6"/>
      <c r="C20" s="13" t="s">
        <v>8</v>
      </c>
      <c r="D20" s="34">
        <f>P3</f>
        <v>0</v>
      </c>
      <c r="E20" s="40">
        <f>P4</f>
        <v>0</v>
      </c>
      <c r="F20" s="40">
        <f>P5</f>
        <v>0</v>
      </c>
      <c r="G20" s="40">
        <f>P6</f>
        <v>0</v>
      </c>
      <c r="H20" s="15"/>
      <c r="I20" s="17"/>
      <c r="J20" s="17"/>
      <c r="M20" s="2"/>
    </row>
    <row r="21" spans="2:31" ht="15" customHeight="1" x14ac:dyDescent="0.3">
      <c r="B21" s="6"/>
      <c r="C21" s="13" t="s">
        <v>16</v>
      </c>
      <c r="D21" s="34">
        <f>X3</f>
        <v>0</v>
      </c>
      <c r="E21" s="40">
        <f>X4</f>
        <v>0</v>
      </c>
      <c r="F21" s="40">
        <f>X5</f>
        <v>0</v>
      </c>
      <c r="G21" s="40">
        <f>X6</f>
        <v>0</v>
      </c>
      <c r="H21" s="15"/>
      <c r="I21" s="17"/>
      <c r="J21" s="17"/>
    </row>
    <row r="22" spans="2:31" ht="15" customHeight="1" x14ac:dyDescent="0.3">
      <c r="B22" s="6"/>
      <c r="C22" s="13" t="s">
        <v>17</v>
      </c>
      <c r="D22" s="44">
        <f>((D24*D26)/3600)*4</f>
        <v>0</v>
      </c>
      <c r="E22" s="45">
        <f>((E24*E26)/3600)*4</f>
        <v>0</v>
      </c>
      <c r="F22" s="45">
        <f>((F24*F26)/3600)*4</f>
        <v>0</v>
      </c>
      <c r="G22" s="45">
        <f t="shared" ref="G22" si="11">((G24*G26)/3600)*4</f>
        <v>0</v>
      </c>
      <c r="H22" s="22"/>
      <c r="I22" s="22"/>
      <c r="J22" s="22"/>
    </row>
    <row r="23" spans="2:31" ht="15" customHeight="1" x14ac:dyDescent="0.3">
      <c r="B23" s="6"/>
      <c r="C23" s="13" t="s">
        <v>14</v>
      </c>
      <c r="D23" s="46" t="e">
        <f>(60/D21-D24/1000)*1000</f>
        <v>#DIV/0!</v>
      </c>
      <c r="E23" s="47" t="e">
        <f>(60/E21-E24/1000)*1000</f>
        <v>#DIV/0!</v>
      </c>
      <c r="F23" s="47" t="e">
        <f t="shared" ref="F23:G23" si="12">(60/F21-F24/1000)*1000</f>
        <v>#DIV/0!</v>
      </c>
      <c r="G23" s="47" t="e">
        <f t="shared" si="12"/>
        <v>#DIV/0!</v>
      </c>
      <c r="H23" s="23"/>
      <c r="I23" s="23"/>
      <c r="J23" s="23"/>
    </row>
    <row r="24" spans="2:31" ht="15" customHeight="1" x14ac:dyDescent="0.3">
      <c r="B24" s="6"/>
      <c r="C24" s="13" t="s">
        <v>9</v>
      </c>
      <c r="D24" s="53">
        <f>Q3</f>
        <v>0</v>
      </c>
      <c r="E24" s="48">
        <f>Q4</f>
        <v>0</v>
      </c>
      <c r="F24" s="48">
        <f>Q5</f>
        <v>0</v>
      </c>
      <c r="G24" s="48">
        <f>Q6</f>
        <v>0</v>
      </c>
      <c r="H24" s="15"/>
      <c r="I24" s="17"/>
      <c r="J24" s="15"/>
    </row>
    <row r="25" spans="2:31" ht="15" customHeight="1" x14ac:dyDescent="0.3">
      <c r="B25" s="6"/>
      <c r="C25" s="13" t="s">
        <v>12</v>
      </c>
      <c r="D25" s="54">
        <f>T3</f>
        <v>0</v>
      </c>
      <c r="E25" s="55">
        <f>T4</f>
        <v>0</v>
      </c>
      <c r="F25" s="55">
        <f>T5</f>
        <v>0</v>
      </c>
      <c r="G25" s="55">
        <f>T6</f>
        <v>0</v>
      </c>
      <c r="H25" s="17"/>
      <c r="I25" s="17"/>
      <c r="J25" s="17"/>
    </row>
    <row r="26" spans="2:31" ht="15" customHeight="1" x14ac:dyDescent="0.3">
      <c r="B26" s="6"/>
      <c r="C26" s="13" t="s">
        <v>22</v>
      </c>
      <c r="D26" s="56">
        <f>U3</f>
        <v>0</v>
      </c>
      <c r="E26" s="55">
        <f>U4</f>
        <v>0</v>
      </c>
      <c r="F26" s="55">
        <f>U5</f>
        <v>0</v>
      </c>
      <c r="G26" s="55">
        <f>U6</f>
        <v>0</v>
      </c>
      <c r="H26" s="17"/>
      <c r="I26" s="17"/>
      <c r="J26" s="17"/>
    </row>
    <row r="27" spans="2:31" ht="15" customHeight="1" x14ac:dyDescent="0.3">
      <c r="B27" s="6"/>
      <c r="C27" s="13" t="s">
        <v>37</v>
      </c>
      <c r="D27" s="56" t="e">
        <f>D25/D12</f>
        <v>#DIV/0!</v>
      </c>
      <c r="E27" s="56" t="e">
        <f t="shared" ref="E27:G27" si="13">E25/E12</f>
        <v>#DIV/0!</v>
      </c>
      <c r="F27" s="56" t="e">
        <f t="shared" si="13"/>
        <v>#DIV/0!</v>
      </c>
      <c r="G27" s="56" t="e">
        <f t="shared" si="13"/>
        <v>#DIV/0!</v>
      </c>
      <c r="H27" s="22"/>
      <c r="I27" s="16"/>
      <c r="J27" s="16"/>
    </row>
    <row r="28" spans="2:31" ht="15" customHeight="1" x14ac:dyDescent="0.3">
      <c r="B28" s="6"/>
      <c r="C28" s="13" t="s">
        <v>19</v>
      </c>
      <c r="D28" s="49" t="e">
        <f>D20/D22</f>
        <v>#DIV/0!</v>
      </c>
      <c r="E28" s="50" t="e">
        <f>E20/E22</f>
        <v>#DIV/0!</v>
      </c>
      <c r="F28" s="50" t="e">
        <f t="shared" ref="F28:G28" si="14">F20/F22</f>
        <v>#DIV/0!</v>
      </c>
      <c r="G28" s="50" t="e">
        <f t="shared" si="14"/>
        <v>#DIV/0!</v>
      </c>
      <c r="H28" s="16"/>
      <c r="I28" s="16"/>
      <c r="J28" s="16"/>
    </row>
    <row r="29" spans="2:31" ht="15" thickBot="1" x14ac:dyDescent="0.35">
      <c r="C29" s="26" t="s">
        <v>33</v>
      </c>
      <c r="D29" s="51" t="e">
        <f>D12*10.6952</f>
        <v>#DIV/0!</v>
      </c>
      <c r="E29" s="52" t="e">
        <f>E12*10.6952</f>
        <v>#DIV/0!</v>
      </c>
      <c r="F29" s="52" t="e">
        <f t="shared" ref="F29:G29" si="15">F12*10.6952</f>
        <v>#DIV/0!</v>
      </c>
      <c r="G29" s="52" t="e">
        <f t="shared" si="15"/>
        <v>#DIV/0!</v>
      </c>
    </row>
    <row r="32" spans="2:31" x14ac:dyDescent="0.3">
      <c r="L32" s="24"/>
    </row>
    <row r="45" spans="3:11" x14ac:dyDescent="0.3">
      <c r="C45" s="77" t="s">
        <v>36</v>
      </c>
      <c r="D45" s="77"/>
      <c r="E45" s="77"/>
      <c r="F45" s="77"/>
      <c r="G45" s="77"/>
      <c r="H45" s="77"/>
      <c r="I45" s="77"/>
      <c r="J45" s="77"/>
      <c r="K45" s="77"/>
    </row>
    <row r="46" spans="3:11" x14ac:dyDescent="0.3">
      <c r="C46" s="78" t="s">
        <v>35</v>
      </c>
      <c r="D46" s="77"/>
      <c r="E46" s="77"/>
      <c r="F46" s="77"/>
      <c r="G46" s="77"/>
      <c r="H46" s="77"/>
      <c r="I46" s="77"/>
      <c r="J46" s="77"/>
      <c r="K46" s="77"/>
    </row>
  </sheetData>
  <mergeCells count="13">
    <mergeCell ref="F1:V1"/>
    <mergeCell ref="AD1:AR1"/>
    <mergeCell ref="AS1:AU1"/>
    <mergeCell ref="I7:J7"/>
    <mergeCell ref="B1:C1"/>
    <mergeCell ref="D7:D8"/>
    <mergeCell ref="E7:E8"/>
    <mergeCell ref="BS1:BU1"/>
    <mergeCell ref="BV1:CC1"/>
    <mergeCell ref="CD1:CR1"/>
    <mergeCell ref="CS1:CU1"/>
    <mergeCell ref="AV1:BC1"/>
    <mergeCell ref="BD1:BR1"/>
  </mergeCells>
  <hyperlinks>
    <hyperlink ref="C46" r:id="rId1"/>
    <hyperlink ref="B3" r:id="rId2"/>
  </hyperlinks>
  <pageMargins left="0.7" right="0.7" top="0.75" bottom="0.75" header="0.3" footer="0.3"/>
  <pageSetup paperSize="9" orientation="landscape" horizontalDpi="300" verticalDpi="1200" r:id="rId3"/>
  <drawing r:id="rId4"/>
  <legacyDrawing r:id="rId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37984E5B768B7F46AA8E522DB905AB77" ma:contentTypeVersion="13" ma:contentTypeDescription="Crear nuevo documento." ma:contentTypeScope="" ma:versionID="196db3311785769d43f673168d35c068">
  <xsd:schema xmlns:xsd="http://www.w3.org/2001/XMLSchema" xmlns:xs="http://www.w3.org/2001/XMLSchema" xmlns:p="http://schemas.microsoft.com/office/2006/metadata/properties" xmlns:ns3="54702571-4f60-4e2f-b2e8-04f2c588043c" xmlns:ns4="082396a5-94c6-492f-9d1a-4d6bce414ce0" targetNamespace="http://schemas.microsoft.com/office/2006/metadata/properties" ma:root="true" ma:fieldsID="f0349232c39031b2e839c4a10f596501" ns3:_="" ns4:_="">
    <xsd:import namespace="54702571-4f60-4e2f-b2e8-04f2c588043c"/>
    <xsd:import namespace="082396a5-94c6-492f-9d1a-4d6bce414ce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DateTaken" minOccurs="0"/>
                <xsd:element ref="ns3:MediaServiceOCR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4702571-4f60-4e2f-b2e8-04f2c588043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description="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3" nillable="true" ma:displayName="MediaServiceLocation" ma:internalName="MediaServiceLocation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2396a5-94c6-492f-9d1a-4d6bce414ce0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6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7620FAE-EBBE-4D52-8F0D-BE4A7E5D329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7A8BF89-A910-4682-B46A-5B8742E4F80B}">
  <ds:schemaRefs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082396a5-94c6-492f-9d1a-4d6bce414ce0"/>
    <ds:schemaRef ds:uri="http://purl.org/dc/elements/1.1/"/>
    <ds:schemaRef ds:uri="http://schemas.microsoft.com/office/2006/metadata/properties"/>
    <ds:schemaRef ds:uri="54702571-4f60-4e2f-b2e8-04f2c588043c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98B4821C-96E0-466B-BC81-877BB238AB61}">
  <ds:schemaRefs>
    <ds:schemaRef ds:uri="http://schemas.microsoft.com/office/2006/metadata/contentType"/>
    <ds:schemaRef ds:uri="http://schemas.microsoft.com/office/2006/metadata/properties/metaAttributes"/>
    <ds:schemaRef ds:uri="http://www.w3.org/2000/xmlns/"/>
    <ds:schemaRef ds:uri="http://www.w3.org/2001/XMLSchema"/>
    <ds:schemaRef ds:uri="54702571-4f60-4e2f-b2e8-04f2c588043c"/>
    <ds:schemaRef ds:uri="082396a5-94c6-492f-9d1a-4d6bce414ce0"/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deportista</vt:lpstr>
    </vt:vector>
  </TitlesOfParts>
  <Manager/>
  <Company>Fundación Universitaria San Pablo CEU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Javier Martínez Gramage</dc:creator>
  <cp:keywords/>
  <dc:description/>
  <cp:lastModifiedBy>ceu</cp:lastModifiedBy>
  <cp:revision/>
  <cp:lastPrinted>2020-04-14T06:46:52Z</cp:lastPrinted>
  <dcterms:created xsi:type="dcterms:W3CDTF">2019-10-15T09:13:18Z</dcterms:created>
  <dcterms:modified xsi:type="dcterms:W3CDTF">2020-06-19T10:33:31Z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0x01010037984E5B768B7F46AA8E522DB905AB77</vt:lpwstr>
  </property>
</Properties>
</file>